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Unidades de equipo/Programas de Aceleración/Programas Incubación y Aceleración/00 Metodología/06 Financiero/"/>
    </mc:Choice>
  </mc:AlternateContent>
  <xr:revisionPtr revIDLastSave="0" documentId="13_ncr:1_{8CDC0FF5-C156-8949-8CEE-75575A5E6D87}" xr6:coauthVersionLast="36" xr6:coauthVersionMax="36" xr10:uidLastSave="{00000000-0000-0000-0000-000000000000}"/>
  <bookViews>
    <workbookView xWindow="380" yWindow="460" windowWidth="28040" windowHeight="16460" xr2:uid="{7E97C7C3-C050-EC49-BFE9-27A099BD826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D14" i="1"/>
  <c r="N16" i="1" l="1"/>
  <c r="M16" i="1"/>
  <c r="M17" i="1"/>
  <c r="D17" i="1"/>
  <c r="H17" i="1" l="1"/>
  <c r="G17" i="1"/>
  <c r="G19" i="1" s="1"/>
  <c r="G28" i="1" s="1"/>
  <c r="F17" i="1"/>
  <c r="F19" i="1" s="1"/>
  <c r="F28" i="1" s="1"/>
  <c r="E17" i="1"/>
  <c r="E19" i="1" s="1"/>
  <c r="E28" i="1" s="1"/>
  <c r="D10" i="1"/>
  <c r="D9" i="1" s="1"/>
  <c r="H9" i="1"/>
  <c r="G9" i="1"/>
  <c r="F9" i="1"/>
  <c r="E9" i="1"/>
  <c r="H10" i="1"/>
  <c r="G10" i="1"/>
  <c r="F10" i="1"/>
  <c r="E10" i="1"/>
  <c r="O17" i="1"/>
  <c r="N17" i="1"/>
  <c r="O16" i="1"/>
  <c r="H19" i="1"/>
  <c r="H28" i="1" s="1"/>
  <c r="D19" i="1"/>
  <c r="D28" i="1" s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<sst xmlns="http://schemas.openxmlformats.org/spreadsheetml/2006/main" count="53" uniqueCount="44">
  <si>
    <t>Financial forecast</t>
  </si>
  <si>
    <t>Sales points</t>
  </si>
  <si>
    <t>Cost of goods</t>
  </si>
  <si>
    <t>Marketing budget</t>
  </si>
  <si>
    <t>Markets</t>
  </si>
  <si>
    <t>Employees</t>
  </si>
  <si>
    <t>Salaries</t>
  </si>
  <si>
    <t>Transport and storage</t>
  </si>
  <si>
    <t>Other costs (legal, etc)</t>
  </si>
  <si>
    <t>Revenue</t>
  </si>
  <si>
    <t>Costs</t>
  </si>
  <si>
    <t>Operating margin</t>
  </si>
  <si>
    <t>RETAIL</t>
  </si>
  <si>
    <t>US</t>
  </si>
  <si>
    <t>ONLINE</t>
  </si>
  <si>
    <t>Customers</t>
  </si>
  <si>
    <t>COMBINED</t>
  </si>
  <si>
    <t>ONLINE COST STRUCTURE</t>
  </si>
  <si>
    <t>Orden unit size</t>
  </si>
  <si>
    <t>Delivery</t>
  </si>
  <si>
    <t>Storage</t>
  </si>
  <si>
    <t>Courier</t>
  </si>
  <si>
    <t>Pick&amp;pack</t>
  </si>
  <si>
    <t>Packaging</t>
  </si>
  <si>
    <t>Customer adquisition</t>
  </si>
  <si>
    <t>Product cost</t>
  </si>
  <si>
    <t>Whosale price</t>
  </si>
  <si>
    <t>Sale point sales</t>
  </si>
  <si>
    <t>Transport&amp;storage costs</t>
  </si>
  <si>
    <t>Online return rate</t>
  </si>
  <si>
    <t xml:space="preserve">Distributor gross margin </t>
  </si>
  <si>
    <t>Retailer gross margin</t>
  </si>
  <si>
    <t>non-returning customers</t>
  </si>
  <si>
    <t>returning customers</t>
  </si>
  <si>
    <t>units per day</t>
  </si>
  <si>
    <t>cost of goods</t>
  </si>
  <si>
    <t>1x12 units</t>
  </si>
  <si>
    <t>3x24 units</t>
  </si>
  <si>
    <t>Spain</t>
  </si>
  <si>
    <t>UK</t>
  </si>
  <si>
    <t>Germany</t>
  </si>
  <si>
    <t>World</t>
  </si>
  <si>
    <t>Online price</t>
  </si>
  <si>
    <t>Sales (#cans)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</si>
</sst>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 Neue Fina"/>
    </font>
    <font>
      <b/>
      <sz val="16"/>
      <color theme="1"/>
      <name val="Helvetica Neue Fina"/>
    </font>
    <font>
      <sz val="12"/>
      <color theme="0"/>
      <name val="Helvetica Neue Fina"/>
    </font>
    <font>
      <b/>
      <sz val="12"/>
      <color theme="1"/>
      <name val="Helvetica Neue Fina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44" fontId="2" fillId="0" borderId="0" xfId="1" applyFont="1"/>
    <xf numFmtId="44" fontId="2" fillId="0" borderId="0" xfId="0" applyNumberFormat="1" applyFont="1" applyAlignment="1">
      <alignment horizontal="center"/>
    </xf>
    <xf numFmtId="9" fontId="2" fillId="0" borderId="0" xfId="0" applyNumberFormat="1" applyFont="1"/>
    <xf numFmtId="9" fontId="2" fillId="0" borderId="0" xfId="1" applyNumberFormat="1" applyFont="1"/>
    <xf numFmtId="9" fontId="2" fillId="0" borderId="0" xfId="0" applyNumberFormat="1" applyFont="1" applyAlignment="1">
      <alignment horizontal="center"/>
    </xf>
    <xf numFmtId="8" fontId="2" fillId="0" borderId="0" xfId="0" applyNumberFormat="1" applyFont="1"/>
    <xf numFmtId="44" fontId="2" fillId="0" borderId="0" xfId="1" applyFont="1" applyAlignment="1">
      <alignment horizontal="center"/>
    </xf>
    <xf numFmtId="44" fontId="2" fillId="0" borderId="0" xfId="1" applyFont="1" applyAlignment="1">
      <alignment horizontal="center" vertical="center"/>
    </xf>
    <xf numFmtId="44" fontId="2" fillId="0" borderId="0" xfId="0" applyNumberFormat="1" applyFont="1"/>
    <xf numFmtId="0" fontId="2" fillId="0" borderId="0" xfId="1" applyNumberFormat="1" applyFont="1"/>
    <xf numFmtId="9" fontId="2" fillId="0" borderId="0" xfId="2" applyFont="1" applyAlignment="1">
      <alignment horizontal="center"/>
    </xf>
    <xf numFmtId="3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9" fontId="2" fillId="0" borderId="0" xfId="2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ED1F-4EF8-7D42-B75E-89E5ABFBFBA3}">
  <dimension ref="B3:P45"/>
  <sheetViews>
    <sheetView showGridLines="0" tabSelected="1" zoomScale="110" zoomScaleNormal="110" workbookViewId="0">
      <selection activeCell="D18" sqref="D18"/>
    </sheetView>
  </sheetViews>
  <sheetFormatPr baseColWidth="10" defaultRowHeight="16"/>
  <cols>
    <col min="1" max="1" width="10.83203125" style="1"/>
    <col min="2" max="2" width="25.5" style="1" customWidth="1"/>
    <col min="3" max="3" width="14.33203125" style="1" bestFit="1" customWidth="1"/>
    <col min="4" max="5" width="14.33203125" style="3" bestFit="1" customWidth="1"/>
    <col min="6" max="7" width="16" style="3" bestFit="1" customWidth="1"/>
    <col min="8" max="8" width="17.33203125" style="3" bestFit="1" customWidth="1"/>
    <col min="9" max="10" width="10.83203125" style="1"/>
    <col min="11" max="11" width="14.33203125" style="1" bestFit="1" customWidth="1"/>
    <col min="12" max="12" width="21.83203125" style="1" customWidth="1"/>
    <col min="13" max="13" width="14.33203125" style="1" bestFit="1" customWidth="1"/>
    <col min="14" max="16384" width="10.83203125" style="1"/>
  </cols>
  <sheetData>
    <row r="3" spans="2:16" ht="20">
      <c r="B3" s="2" t="s">
        <v>0</v>
      </c>
    </row>
    <row r="6" spans="2:16">
      <c r="D6" s="5">
        <v>2019</v>
      </c>
      <c r="E6" s="5">
        <v>2020</v>
      </c>
      <c r="F6" s="5">
        <v>2021</v>
      </c>
      <c r="G6" s="5">
        <v>2022</v>
      </c>
      <c r="H6" s="5">
        <v>2023</v>
      </c>
    </row>
    <row r="7" spans="2:16">
      <c r="B7" s="23" t="s">
        <v>12</v>
      </c>
      <c r="C7" s="23"/>
      <c r="D7" s="23"/>
      <c r="E7" s="23"/>
      <c r="F7" s="23"/>
      <c r="G7" s="23"/>
      <c r="H7" s="23"/>
      <c r="I7" s="23"/>
      <c r="L7" s="23" t="s">
        <v>17</v>
      </c>
      <c r="M7" s="23"/>
      <c r="N7" s="23"/>
      <c r="O7" s="23"/>
      <c r="P7" s="23"/>
    </row>
    <row r="8" spans="2:16">
      <c r="B8" s="1" t="s">
        <v>1</v>
      </c>
      <c r="D8" s="3">
        <v>100</v>
      </c>
      <c r="E8" s="3">
        <v>300</v>
      </c>
      <c r="F8" s="3">
        <v>900</v>
      </c>
      <c r="G8" s="3">
        <v>2700</v>
      </c>
      <c r="H8" s="3">
        <v>8100</v>
      </c>
      <c r="L8" s="1" t="s">
        <v>18</v>
      </c>
      <c r="M8" s="3">
        <v>12</v>
      </c>
      <c r="N8" s="3">
        <v>24</v>
      </c>
      <c r="O8" s="3">
        <v>48</v>
      </c>
    </row>
    <row r="9" spans="2:16">
      <c r="B9" s="1" t="s">
        <v>43</v>
      </c>
      <c r="D9" s="21">
        <f>D10/$C$31</f>
        <v>182500</v>
      </c>
      <c r="E9" s="21">
        <f>E10/$C$31</f>
        <v>547500</v>
      </c>
      <c r="F9" s="21">
        <f>F10/$C$31</f>
        <v>1642500</v>
      </c>
      <c r="G9" s="21">
        <f>G10/$C$31</f>
        <v>4927500</v>
      </c>
      <c r="H9" s="21">
        <f>H10/$C$31</f>
        <v>14782500</v>
      </c>
      <c r="L9" s="1" t="s">
        <v>2</v>
      </c>
      <c r="M9" s="16">
        <v>4.8</v>
      </c>
      <c r="N9" s="16">
        <v>9.6</v>
      </c>
      <c r="O9" s="16">
        <v>19.2</v>
      </c>
    </row>
    <row r="10" spans="2:16">
      <c r="B10" s="4" t="s">
        <v>2</v>
      </c>
      <c r="D10" s="16">
        <f>$C$31*$C$33*D8*365</f>
        <v>73000</v>
      </c>
      <c r="E10" s="16">
        <f>$C$31*$C$33*E8*365</f>
        <v>219000</v>
      </c>
      <c r="F10" s="16">
        <f>$C$31*$C$33*F8*365</f>
        <v>657000</v>
      </c>
      <c r="G10" s="16">
        <f>$C$31*$C$33*G8*365</f>
        <v>1971000</v>
      </c>
      <c r="H10" s="16">
        <f>$C$31*$C$33*H8*365</f>
        <v>5913000</v>
      </c>
      <c r="L10" s="1" t="s">
        <v>19</v>
      </c>
      <c r="M10" s="16">
        <v>0.6</v>
      </c>
      <c r="N10" s="16">
        <v>1.2</v>
      </c>
      <c r="O10" s="16">
        <v>2.4</v>
      </c>
    </row>
    <row r="11" spans="2:16">
      <c r="B11" s="1" t="s">
        <v>3</v>
      </c>
      <c r="D11" s="16">
        <v>100</v>
      </c>
      <c r="E11" s="22">
        <v>272.11900000000003</v>
      </c>
      <c r="F11" s="22">
        <v>262.8</v>
      </c>
      <c r="G11" s="22">
        <v>788.4</v>
      </c>
      <c r="H11" s="22">
        <v>2365.1999999999998</v>
      </c>
      <c r="L11" s="1" t="s">
        <v>20</v>
      </c>
      <c r="M11" s="16">
        <v>0.6</v>
      </c>
      <c r="N11" s="16">
        <v>1.2</v>
      </c>
      <c r="O11" s="16">
        <v>2.4</v>
      </c>
    </row>
    <row r="12" spans="2:16" s="6" customFormat="1" ht="17">
      <c r="B12" s="6" t="s">
        <v>4</v>
      </c>
      <c r="D12" s="7" t="s">
        <v>38</v>
      </c>
      <c r="E12" s="7" t="s">
        <v>39</v>
      </c>
      <c r="F12" s="8" t="s">
        <v>40</v>
      </c>
      <c r="G12" s="7" t="s">
        <v>13</v>
      </c>
      <c r="H12" s="8" t="s">
        <v>41</v>
      </c>
      <c r="L12" s="6" t="s">
        <v>21</v>
      </c>
      <c r="M12" s="17">
        <v>8.61</v>
      </c>
      <c r="N12" s="17">
        <v>8.61</v>
      </c>
      <c r="O12" s="17">
        <v>8.61</v>
      </c>
    </row>
    <row r="13" spans="2:16">
      <c r="B13" s="1" t="s">
        <v>5</v>
      </c>
      <c r="D13" s="3">
        <v>2</v>
      </c>
      <c r="E13" s="3">
        <v>3</v>
      </c>
      <c r="F13" s="3">
        <v>3</v>
      </c>
      <c r="G13" s="3">
        <v>5</v>
      </c>
      <c r="H13" s="3">
        <v>6</v>
      </c>
      <c r="L13" s="1" t="s">
        <v>22</v>
      </c>
      <c r="M13" s="16">
        <v>2.98</v>
      </c>
      <c r="N13" s="16">
        <v>2.98</v>
      </c>
      <c r="O13" s="16">
        <v>2.98</v>
      </c>
    </row>
    <row r="14" spans="2:16">
      <c r="B14" s="1" t="s">
        <v>6</v>
      </c>
      <c r="D14" s="16">
        <f>(24000*D13)</f>
        <v>48000</v>
      </c>
      <c r="E14" s="16">
        <f t="shared" ref="E14:H14" si="0">(24000*E13)</f>
        <v>72000</v>
      </c>
      <c r="F14" s="16">
        <f t="shared" si="0"/>
        <v>72000</v>
      </c>
      <c r="G14" s="16">
        <f t="shared" si="0"/>
        <v>120000</v>
      </c>
      <c r="H14" s="16">
        <f t="shared" si="0"/>
        <v>144000</v>
      </c>
      <c r="L14" s="1" t="s">
        <v>23</v>
      </c>
      <c r="M14" s="16">
        <v>0.8</v>
      </c>
      <c r="N14" s="16">
        <v>0.8</v>
      </c>
      <c r="O14" s="16">
        <v>0.8</v>
      </c>
    </row>
    <row r="15" spans="2:16">
      <c r="B15" s="1" t="s">
        <v>7</v>
      </c>
      <c r="D15" s="16">
        <v>3650</v>
      </c>
      <c r="L15" s="1" t="s">
        <v>24</v>
      </c>
      <c r="M15" s="16">
        <v>9</v>
      </c>
      <c r="N15" s="16">
        <v>0</v>
      </c>
      <c r="O15" s="16">
        <v>0</v>
      </c>
    </row>
    <row r="16" spans="2:16">
      <c r="B16" s="1" t="s">
        <v>8</v>
      </c>
      <c r="D16" s="16">
        <v>2920</v>
      </c>
      <c r="L16" s="1" t="s">
        <v>9</v>
      </c>
      <c r="M16" s="16">
        <f>M8*$M$19</f>
        <v>28.200000000000003</v>
      </c>
      <c r="N16" s="16">
        <f>N8*$M$19</f>
        <v>56.400000000000006</v>
      </c>
      <c r="O16" s="16">
        <f>O8*$M$19</f>
        <v>112.80000000000001</v>
      </c>
    </row>
    <row r="17" spans="2:15">
      <c r="B17" s="1" t="s">
        <v>9</v>
      </c>
      <c r="D17" s="16">
        <f>D8*$C$32*$C$33*365</f>
        <v>146000</v>
      </c>
      <c r="E17" s="16">
        <f>E8*$C$32*$C$33*365</f>
        <v>438000</v>
      </c>
      <c r="F17" s="16">
        <f>F8*$C$32*$C$33*365</f>
        <v>1314000</v>
      </c>
      <c r="G17" s="16">
        <f>G8*$C$32*$C$33*365</f>
        <v>3942000</v>
      </c>
      <c r="H17" s="16">
        <f>H8*$C$32*$C$33*365</f>
        <v>11826000</v>
      </c>
      <c r="L17" s="1" t="s">
        <v>11</v>
      </c>
      <c r="M17" s="11">
        <f>M16-M9-M10-M11-M12-M13-M14-M15</f>
        <v>0.80999999999999872</v>
      </c>
      <c r="N17" s="11">
        <f>N16-N9-N10-N11-N12-N13-N14-N15</f>
        <v>32.010000000000005</v>
      </c>
      <c r="O17" s="11">
        <f>O16-O9-O10-O11-O12-O13-O14-O15</f>
        <v>76.41</v>
      </c>
    </row>
    <row r="18" spans="2:15">
      <c r="B18" s="1" t="s">
        <v>10</v>
      </c>
      <c r="D18" s="16">
        <v>227570</v>
      </c>
    </row>
    <row r="19" spans="2:15">
      <c r="B19" s="1" t="s">
        <v>11</v>
      </c>
      <c r="D19" s="16">
        <f>D17-D18</f>
        <v>-81570</v>
      </c>
      <c r="E19" s="16">
        <f t="shared" ref="E19:H19" si="1">E17-E18</f>
        <v>438000</v>
      </c>
      <c r="F19" s="16">
        <f t="shared" si="1"/>
        <v>1314000</v>
      </c>
      <c r="G19" s="16">
        <f t="shared" si="1"/>
        <v>3942000</v>
      </c>
      <c r="H19" s="16">
        <f t="shared" si="1"/>
        <v>11826000</v>
      </c>
      <c r="L19" s="1" t="s">
        <v>42</v>
      </c>
      <c r="M19" s="18">
        <v>2.35</v>
      </c>
      <c r="N19" s="18"/>
      <c r="O19" s="18"/>
    </row>
    <row r="20" spans="2:15">
      <c r="D20" s="20"/>
      <c r="L20" s="1" t="s">
        <v>29</v>
      </c>
      <c r="M20" s="12">
        <v>0.2</v>
      </c>
    </row>
    <row r="21" spans="2:15">
      <c r="B21" s="23" t="s">
        <v>14</v>
      </c>
      <c r="C21" s="23"/>
      <c r="D21" s="23"/>
      <c r="E21" s="23"/>
      <c r="F21" s="23"/>
      <c r="G21" s="23"/>
      <c r="H21" s="23"/>
      <c r="I21" s="23"/>
    </row>
    <row r="22" spans="2:15">
      <c r="B22" s="1" t="s">
        <v>15</v>
      </c>
      <c r="D22" s="3">
        <v>1095</v>
      </c>
      <c r="E22" s="3">
        <v>3285</v>
      </c>
      <c r="F22" s="3">
        <v>9855</v>
      </c>
      <c r="G22" s="3">
        <v>29565</v>
      </c>
      <c r="M22" s="18"/>
    </row>
    <row r="23" spans="2:15">
      <c r="B23" s="1" t="s">
        <v>9</v>
      </c>
      <c r="D23" s="16">
        <v>104989</v>
      </c>
      <c r="E23" s="16">
        <v>314966</v>
      </c>
      <c r="F23" s="16">
        <v>2834.692</v>
      </c>
      <c r="G23" s="16"/>
      <c r="H23" s="16"/>
      <c r="M23" s="18"/>
    </row>
    <row r="24" spans="2:15">
      <c r="B24" s="1" t="s">
        <v>10</v>
      </c>
      <c r="D24" s="16">
        <v>56712</v>
      </c>
      <c r="E24" s="16">
        <v>170317</v>
      </c>
      <c r="F24" s="16">
        <v>1531.21</v>
      </c>
      <c r="G24" s="16"/>
      <c r="H24" s="16"/>
    </row>
    <row r="25" spans="2:15">
      <c r="B25" s="1" t="s">
        <v>11</v>
      </c>
      <c r="D25" s="11">
        <f>D23-D24</f>
        <v>48277</v>
      </c>
      <c r="E25" s="11">
        <f>E23-E24</f>
        <v>144649</v>
      </c>
      <c r="F25" s="11">
        <f>F23-F24</f>
        <v>1303.482</v>
      </c>
      <c r="G25" s="11">
        <f>G23-G24</f>
        <v>0</v>
      </c>
      <c r="H25" s="11">
        <f>H23-H24</f>
        <v>0</v>
      </c>
    </row>
    <row r="26" spans="2:15">
      <c r="B26" s="6"/>
      <c r="M26" s="18"/>
    </row>
    <row r="27" spans="2:15">
      <c r="B27" s="23" t="s">
        <v>16</v>
      </c>
      <c r="C27" s="23"/>
      <c r="D27" s="23"/>
      <c r="E27" s="23"/>
      <c r="F27" s="23"/>
      <c r="G27" s="23"/>
      <c r="H27" s="23"/>
      <c r="I27" s="23"/>
    </row>
    <row r="28" spans="2:15">
      <c r="B28" s="1" t="s">
        <v>11</v>
      </c>
      <c r="D28" s="11">
        <f>D19+D25</f>
        <v>-33293</v>
      </c>
      <c r="E28" s="11">
        <f t="shared" ref="E28:H28" si="2">E19+E25</f>
        <v>582649</v>
      </c>
      <c r="F28" s="11">
        <f t="shared" si="2"/>
        <v>1315303.4820000001</v>
      </c>
      <c r="G28" s="11">
        <f t="shared" si="2"/>
        <v>3942000</v>
      </c>
      <c r="H28" s="11">
        <f t="shared" si="2"/>
        <v>11826000</v>
      </c>
      <c r="L28" s="24"/>
    </row>
    <row r="29" spans="2:15">
      <c r="L29" s="18"/>
    </row>
    <row r="31" spans="2:15">
      <c r="B31" s="1" t="s">
        <v>25</v>
      </c>
      <c r="C31" s="10">
        <v>0.4</v>
      </c>
      <c r="E31" s="9"/>
      <c r="F31" s="1" t="s">
        <v>11</v>
      </c>
      <c r="G31" s="14"/>
      <c r="H31" s="10">
        <v>0.24</v>
      </c>
      <c r="K31" s="10"/>
    </row>
    <row r="32" spans="2:15">
      <c r="B32" s="1" t="s">
        <v>26</v>
      </c>
      <c r="C32" s="10">
        <v>0.8</v>
      </c>
      <c r="E32" s="9"/>
      <c r="F32" s="1" t="s">
        <v>32</v>
      </c>
      <c r="G32" s="14"/>
      <c r="H32" s="1" t="s">
        <v>36</v>
      </c>
    </row>
    <row r="33" spans="2:12">
      <c r="B33" s="1" t="s">
        <v>27</v>
      </c>
      <c r="C33" s="19">
        <v>5</v>
      </c>
      <c r="D33" s="3" t="s">
        <v>34</v>
      </c>
      <c r="F33" s="1"/>
      <c r="H33" s="1"/>
      <c r="L33" s="18"/>
    </row>
    <row r="34" spans="2:12">
      <c r="B34" s="1" t="s">
        <v>28</v>
      </c>
      <c r="C34" s="13">
        <v>0.05</v>
      </c>
      <c r="D34" s="3" t="s">
        <v>35</v>
      </c>
      <c r="F34" s="1" t="s">
        <v>11</v>
      </c>
      <c r="H34" s="15">
        <v>219.48</v>
      </c>
      <c r="K34" s="15"/>
    </row>
    <row r="35" spans="2:12">
      <c r="B35" s="9" t="s">
        <v>30</v>
      </c>
      <c r="C35" s="3"/>
      <c r="D35" s="14">
        <v>0.3</v>
      </c>
      <c r="F35" s="1" t="s">
        <v>33</v>
      </c>
      <c r="H35" s="1" t="s">
        <v>37</v>
      </c>
    </row>
    <row r="36" spans="2:12">
      <c r="B36" s="9" t="s">
        <v>31</v>
      </c>
      <c r="C36" s="3"/>
      <c r="D36" s="14">
        <v>0.31</v>
      </c>
      <c r="F36" s="11"/>
    </row>
    <row r="39" spans="2:12">
      <c r="C39" s="18"/>
      <c r="D39" s="11"/>
    </row>
    <row r="40" spans="2:12">
      <c r="I40" s="3"/>
    </row>
    <row r="45" spans="2:12">
      <c r="D45" s="11"/>
      <c r="F45" s="11"/>
    </row>
  </sheetData>
  <mergeCells count="4">
    <mergeCell ref="B7:I7"/>
    <mergeCell ref="B21:I21"/>
    <mergeCell ref="B27:I27"/>
    <mergeCell ref="L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Itziar Ortega</dc:creator>
  <cp:lastModifiedBy>Itziar Ortega</cp:lastModifiedBy>
  <dcterms:created xsi:type="dcterms:W3CDTF">2019-01-23T21:16:42Z</dcterms:created>
  <dcterms:modified xsi:type="dcterms:W3CDTF">2019-02-01T10:41:21Z</dcterms:modified>
</cp:coreProperties>
</file>